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1" i="2" l="1"/>
  <c r="E40" i="2"/>
  <c r="E12" i="2" l="1"/>
  <c r="E17" i="2"/>
  <c r="E16" i="2"/>
  <c r="E10" i="2"/>
  <c r="E9" i="2"/>
  <c r="E15" i="2"/>
  <c r="E32" i="2"/>
  <c r="E13" i="2"/>
  <c r="E35" i="2"/>
  <c r="E34" i="2" l="1"/>
  <c r="E42" i="1" l="1"/>
  <c r="E14" i="1" s="1"/>
  <c r="E15" i="1" l="1"/>
  <c r="E7" i="1" s="1"/>
</calcChain>
</file>

<file path=xl/sharedStrings.xml><?xml version="1.0" encoding="utf-8"?>
<sst xmlns="http://schemas.openxmlformats.org/spreadsheetml/2006/main" count="85" uniqueCount="79">
  <si>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</si>
  <si>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</si>
  <si>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</si>
  <si>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</si>
  <si>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</si>
  <si>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</si>
  <si>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</si>
  <si>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</si>
  <si>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</si>
  <si>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</si>
  <si>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</si>
  <si>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</si>
  <si>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</si>
  <si>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</si>
  <si>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</si>
  <si>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</si>
  <si>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</si>
  <si>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</si>
  <si>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</si>
  <si>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</si>
  <si>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</si>
  <si>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</si>
  <si>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</si>
  <si>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</si>
  <si>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</si>
  <si>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</si>
  <si>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</si>
  <si>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</si>
  <si>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</si>
  <si>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</si>
  <si>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</si>
  <si>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</si>
  <si>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</si>
  <si>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</si>
  <si>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</si>
  <si>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</si>
  <si>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</si>
  <si>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</si>
  <si>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</si>
  <si>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</si>
  <si>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</si>
  <si>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</si>
  <si>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</si>
  <si>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</si>
  <si>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USLUGE TREZORA</t>
  </si>
  <si>
    <t>09.12.2023.</t>
  </si>
  <si>
    <t>11.12.2023.</t>
  </si>
  <si>
    <t>PARCOMP COMPUTERS</t>
  </si>
  <si>
    <t>GRAFOLIST</t>
  </si>
  <si>
    <t>SLOVO A.D. (SLOVOLIVNICA)</t>
  </si>
  <si>
    <t>C R N I C A  JKP</t>
  </si>
  <si>
    <t>ZAVOD ZA JAVNO ZDRAVLJA POMORAVLJE</t>
  </si>
  <si>
    <t>I  B  R  E  A   DOO</t>
  </si>
  <si>
    <t>NESA AUTO</t>
  </si>
  <si>
    <t>MEDIPRO MPM</t>
  </si>
  <si>
    <t>FOX TKR</t>
  </si>
  <si>
    <t>PAPIRDOL DOO</t>
  </si>
  <si>
    <t>BRKA SZR</t>
  </si>
  <si>
    <t>METRECO D.O.O.</t>
  </si>
  <si>
    <t>AB SOFT</t>
  </si>
  <si>
    <t>TEKSTKO DOO</t>
  </si>
  <si>
    <t>DEM D.O.O.</t>
  </si>
  <si>
    <t>POŠTA SRBIJE JP</t>
  </si>
  <si>
    <t>MIP-TIMO AD</t>
  </si>
  <si>
    <t>MAGENTA DM PLUS DOO</t>
  </si>
  <si>
    <t>TRIVAX</t>
  </si>
  <si>
    <t>ENERGO-TIPPO D.O.O.</t>
  </si>
  <si>
    <t>MP VAR - TEH DOO NIŠ</t>
  </si>
  <si>
    <t>ENGEL DOO</t>
  </si>
  <si>
    <t>L I B E R O</t>
  </si>
  <si>
    <t>HELIANT</t>
  </si>
  <si>
    <t xml:space="preserve">UNIVERZITET KRAGUJEVAC </t>
  </si>
  <si>
    <t xml:space="preserve">RARCOMP COMPUTERS </t>
  </si>
  <si>
    <t xml:space="preserve">8.NOVEMBAR </t>
  </si>
  <si>
    <t>IBREA</t>
  </si>
  <si>
    <t>CRNICA</t>
  </si>
  <si>
    <t>MATERIJALNI TROSAK VARIJABILNI</t>
  </si>
  <si>
    <t>07V</t>
  </si>
  <si>
    <t xml:space="preserve">REMONDIS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</si>
</sst>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2" borderId="0" xfId="0" applyFont="1" applyFill="1"/>
    <xf numFmtId="0" fontId="3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6" fillId="2" borderId="0" xfId="0" applyFont="1" applyFill="1" applyBorder="1" applyAlignment="1"/>
    <xf numFmtId="14" fontId="3" fillId="2" borderId="0" xfId="0" applyNumberFormat="1" applyFont="1" applyFill="1" applyAlignment="1"/>
    <xf numFmtId="0" fontId="3" fillId="2" borderId="1" xfId="0" applyFont="1" applyFill="1" applyBorder="1"/>
    <xf numFmtId="0" fontId="3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center" wrapText="1"/>
    </xf>
    <xf numFmtId="4" fontId="0" fillId="2" borderId="1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right"/>
    </xf>
    <xf numFmtId="0" fontId="7" fillId="2" borderId="0" xfId="0" applyFont="1" applyFill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L18" sqref="L18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2"/>
      <c r="E3" s="30" t="s">
        <v>46</v>
      </c>
    </row>
    <row r="7" spans="1:9" ht="18.75" x14ac:dyDescent="0.3">
      <c r="A7" s="60" t="s">
        <v>3</v>
      </c>
      <c r="B7" s="61"/>
      <c r="C7" s="62"/>
      <c r="D7" s="16" t="s">
        <v>46</v>
      </c>
      <c r="E7" s="13">
        <f>+E15</f>
        <v>3964541.2700000005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 t="s">
        <v>45</v>
      </c>
      <c r="E8" s="29">
        <v>6325830.1500000004</v>
      </c>
      <c r="H8" s="9"/>
    </row>
    <row r="9" spans="1:9" x14ac:dyDescent="0.25">
      <c r="A9" s="1">
        <v>2</v>
      </c>
      <c r="B9" s="54" t="s">
        <v>4</v>
      </c>
      <c r="C9" s="55"/>
      <c r="D9" s="59"/>
      <c r="E9" s="11"/>
      <c r="F9"/>
      <c r="G9"/>
    </row>
    <row r="10" spans="1:9" x14ac:dyDescent="0.25">
      <c r="A10" s="1">
        <v>3</v>
      </c>
      <c r="B10" s="54" t="s">
        <v>39</v>
      </c>
      <c r="C10" s="55"/>
      <c r="D10" s="59"/>
      <c r="E10" s="11"/>
      <c r="F10" s="21"/>
      <c r="G10" s="21"/>
      <c r="H10" s="9"/>
    </row>
    <row r="11" spans="1:9" x14ac:dyDescent="0.25">
      <c r="A11" s="1">
        <v>4</v>
      </c>
      <c r="B11" s="54" t="s">
        <v>5</v>
      </c>
      <c r="C11" s="55"/>
      <c r="D11" s="59"/>
      <c r="E11" s="11"/>
      <c r="F11" s="21">
        <v>133343.39000000001</v>
      </c>
      <c r="G11"/>
    </row>
    <row r="12" spans="1:9" x14ac:dyDescent="0.25">
      <c r="A12" s="1">
        <v>5</v>
      </c>
      <c r="B12" s="54" t="s">
        <v>6</v>
      </c>
      <c r="C12" s="55"/>
      <c r="D12" s="59"/>
      <c r="E12" s="10">
        <v>6750</v>
      </c>
      <c r="F12" s="21">
        <v>28144297.469999999</v>
      </c>
      <c r="G12" s="21"/>
      <c r="H12" s="9"/>
    </row>
    <row r="13" spans="1:9" x14ac:dyDescent="0.25">
      <c r="A13" s="1">
        <v>6</v>
      </c>
      <c r="B13" s="56" t="s">
        <v>7</v>
      </c>
      <c r="C13" s="57"/>
      <c r="D13" s="58"/>
      <c r="E13" s="10"/>
      <c r="F13" s="9">
        <v>150628.5</v>
      </c>
    </row>
    <row r="14" spans="1:9" x14ac:dyDescent="0.25">
      <c r="A14" s="4">
        <v>7</v>
      </c>
      <c r="B14" s="56" t="s">
        <v>27</v>
      </c>
      <c r="C14" s="58"/>
      <c r="D14" s="12"/>
      <c r="E14" s="10">
        <f>+E42</f>
        <v>2368038.88</v>
      </c>
      <c r="F14" s="9"/>
      <c r="I14" s="9"/>
    </row>
    <row r="15" spans="1:9" x14ac:dyDescent="0.25">
      <c r="A15" s="51" t="s">
        <v>8</v>
      </c>
      <c r="B15" s="52"/>
      <c r="C15" s="52"/>
      <c r="D15" s="53"/>
      <c r="E15" s="13">
        <f>+E8+E9+E10+E11+E12+E13-E14</f>
        <v>3964541.2700000005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3">
        <v>1</v>
      </c>
      <c r="B19" s="54" t="s">
        <v>10</v>
      </c>
      <c r="C19" s="55"/>
      <c r="D19" s="59"/>
      <c r="E19" s="11"/>
      <c r="F19"/>
      <c r="G19"/>
    </row>
    <row r="20" spans="1:9" x14ac:dyDescent="0.25">
      <c r="A20" s="3">
        <v>2</v>
      </c>
      <c r="B20" s="54" t="s">
        <v>11</v>
      </c>
      <c r="C20" s="55"/>
      <c r="D20" s="59"/>
      <c r="E20" s="11"/>
      <c r="F20"/>
      <c r="G20"/>
    </row>
    <row r="21" spans="1:9" x14ac:dyDescent="0.25">
      <c r="A21" s="3">
        <v>3</v>
      </c>
      <c r="B21" s="54" t="s">
        <v>12</v>
      </c>
      <c r="C21" s="55"/>
      <c r="D21" s="59"/>
      <c r="E21" s="11"/>
      <c r="F21" s="21"/>
      <c r="G21"/>
    </row>
    <row r="22" spans="1:9" x14ac:dyDescent="0.25">
      <c r="A22" s="3">
        <v>4</v>
      </c>
      <c r="B22" s="54" t="s">
        <v>13</v>
      </c>
      <c r="C22" s="55"/>
      <c r="D22" s="55"/>
      <c r="E22" s="11"/>
      <c r="F22" s="21"/>
      <c r="G22"/>
      <c r="H22"/>
    </row>
    <row r="23" spans="1:9" x14ac:dyDescent="0.25">
      <c r="A23" s="3">
        <v>5</v>
      </c>
      <c r="B23" s="54" t="s">
        <v>14</v>
      </c>
      <c r="C23" s="55"/>
      <c r="D23" s="55"/>
      <c r="E23" s="11"/>
      <c r="F23"/>
      <c r="G23"/>
      <c r="H23"/>
    </row>
    <row r="24" spans="1:9" x14ac:dyDescent="0.25">
      <c r="A24" s="3">
        <v>6</v>
      </c>
      <c r="B24" s="54" t="s">
        <v>15</v>
      </c>
      <c r="C24" s="55"/>
      <c r="D24" s="55"/>
      <c r="E24" s="10"/>
      <c r="F24"/>
      <c r="G24" s="21"/>
      <c r="H24"/>
    </row>
    <row r="25" spans="1:9" x14ac:dyDescent="0.25">
      <c r="A25" s="3">
        <v>7</v>
      </c>
      <c r="B25" s="54" t="s">
        <v>16</v>
      </c>
      <c r="C25" s="55"/>
      <c r="D25" s="55"/>
      <c r="E25" s="25">
        <v>255538.88</v>
      </c>
      <c r="F25" s="21"/>
      <c r="G25" s="9"/>
      <c r="H25"/>
      <c r="I25" s="9"/>
    </row>
    <row r="26" spans="1:9" x14ac:dyDescent="0.25">
      <c r="A26" s="3">
        <v>8</v>
      </c>
      <c r="B26" s="54" t="s">
        <v>17</v>
      </c>
      <c r="C26" s="55"/>
      <c r="D26" s="55"/>
      <c r="E26" s="24"/>
      <c r="F26"/>
      <c r="H26"/>
    </row>
    <row r="27" spans="1:9" x14ac:dyDescent="0.25">
      <c r="A27" s="3">
        <v>9</v>
      </c>
      <c r="B27" s="14" t="s">
        <v>18</v>
      </c>
      <c r="C27" s="15"/>
      <c r="D27" s="23"/>
      <c r="E27" s="24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4" t="s">
        <v>20</v>
      </c>
      <c r="C29" s="55"/>
      <c r="D29" s="55"/>
      <c r="E29" s="10"/>
      <c r="F29"/>
    </row>
    <row r="30" spans="1:9" x14ac:dyDescent="0.25">
      <c r="A30" s="3">
        <v>12</v>
      </c>
      <c r="B30" s="54" t="s">
        <v>21</v>
      </c>
      <c r="C30" s="55"/>
      <c r="D30" s="55"/>
      <c r="E30" s="10"/>
      <c r="F30"/>
    </row>
    <row r="31" spans="1:9" x14ac:dyDescent="0.25">
      <c r="A31" s="3">
        <v>13</v>
      </c>
      <c r="B31" s="54" t="s">
        <v>22</v>
      </c>
      <c r="C31" s="55"/>
      <c r="D31" s="55"/>
      <c r="E31" s="10"/>
      <c r="F31"/>
    </row>
    <row r="32" spans="1:9" x14ac:dyDescent="0.25">
      <c r="A32" s="3">
        <v>14</v>
      </c>
      <c r="B32" s="54" t="s">
        <v>23</v>
      </c>
      <c r="C32" s="55"/>
      <c r="D32" s="55"/>
      <c r="E32" s="10"/>
      <c r="F32"/>
      <c r="G32"/>
    </row>
    <row r="33" spans="1:7" x14ac:dyDescent="0.25">
      <c r="A33" s="3">
        <v>15</v>
      </c>
      <c r="B33" s="54" t="s">
        <v>24</v>
      </c>
      <c r="C33" s="55"/>
      <c r="D33" s="55"/>
      <c r="E33" s="11"/>
      <c r="F33"/>
      <c r="G33"/>
    </row>
    <row r="34" spans="1:7" x14ac:dyDescent="0.25">
      <c r="A34" s="3">
        <v>16</v>
      </c>
      <c r="B34" s="26" t="s">
        <v>40</v>
      </c>
      <c r="C34" s="27"/>
      <c r="D34" s="27"/>
      <c r="E34" s="11"/>
      <c r="F34" s="17"/>
      <c r="G34" s="17"/>
    </row>
    <row r="35" spans="1:7" ht="15" customHeight="1" x14ac:dyDescent="0.25">
      <c r="A35" s="3">
        <v>17</v>
      </c>
      <c r="B35" s="18" t="s">
        <v>36</v>
      </c>
      <c r="C35" s="19"/>
      <c r="D35" s="23"/>
      <c r="E35" s="11"/>
      <c r="F35" s="17"/>
      <c r="G35" s="17"/>
    </row>
    <row r="36" spans="1:7" x14ac:dyDescent="0.25">
      <c r="A36" s="3">
        <v>18</v>
      </c>
      <c r="B36" s="18" t="s">
        <v>37</v>
      </c>
      <c r="C36" s="19"/>
      <c r="D36" s="23"/>
      <c r="E36" s="11"/>
      <c r="F36" s="17"/>
      <c r="G36" s="17"/>
    </row>
    <row r="37" spans="1:7" x14ac:dyDescent="0.25">
      <c r="A37" s="3">
        <v>19</v>
      </c>
      <c r="B37" s="18" t="s">
        <v>34</v>
      </c>
      <c r="C37" s="19"/>
      <c r="D37" s="20"/>
      <c r="E37" s="11"/>
      <c r="F37" s="17"/>
      <c r="G37" s="17"/>
    </row>
    <row r="38" spans="1:7" x14ac:dyDescent="0.25">
      <c r="A38" s="3">
        <v>20</v>
      </c>
      <c r="B38" s="18" t="s">
        <v>35</v>
      </c>
      <c r="C38" s="19"/>
      <c r="D38" s="20"/>
      <c r="E38" s="11">
        <v>2112500</v>
      </c>
      <c r="F38" s="17"/>
    </row>
    <row r="39" spans="1:7" x14ac:dyDescent="0.25">
      <c r="A39" s="3">
        <v>21</v>
      </c>
      <c r="B39" s="56" t="s">
        <v>25</v>
      </c>
      <c r="C39" s="57"/>
      <c r="D39" s="58"/>
      <c r="E39" s="10"/>
      <c r="F39"/>
    </row>
    <row r="40" spans="1:7" x14ac:dyDescent="0.25">
      <c r="A40" s="3">
        <v>22</v>
      </c>
      <c r="B40" s="50" t="s">
        <v>38</v>
      </c>
      <c r="C40" s="50"/>
      <c r="D40" s="50"/>
      <c r="E40" s="10"/>
      <c r="F40"/>
      <c r="G40"/>
    </row>
    <row r="41" spans="1:7" x14ac:dyDescent="0.25">
      <c r="A41" s="3">
        <v>23</v>
      </c>
      <c r="B41" s="54" t="s">
        <v>41</v>
      </c>
      <c r="C41" s="55"/>
      <c r="D41" s="59"/>
      <c r="E41" s="10"/>
      <c r="F41" s="28"/>
      <c r="G41" s="28"/>
    </row>
    <row r="42" spans="1:7" x14ac:dyDescent="0.25">
      <c r="A42" s="51" t="s">
        <v>26</v>
      </c>
      <c r="B42" s="52"/>
      <c r="C42" s="52"/>
      <c r="D42" s="53"/>
      <c r="E42" s="13">
        <f>SUM(E19:E41)</f>
        <v>2368038.88</v>
      </c>
      <c r="F42" s="9"/>
      <c r="G42" s="9"/>
    </row>
  </sheetData>
  <mergeCells count="26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0:D40"/>
    <mergeCell ref="A42:D42"/>
    <mergeCell ref="B33:D33"/>
    <mergeCell ref="B39:D39"/>
    <mergeCell ref="B26:D26"/>
    <mergeCell ref="B29:D29"/>
    <mergeCell ref="B30:D30"/>
    <mergeCell ref="B31:D31"/>
    <mergeCell ref="B32:D32"/>
    <mergeCell ref="B41:D4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zoomScaleNormal="100" workbookViewId="0">
      <selection activeCell="K18" sqref="K18"/>
    </sheetView>
  </sheetViews>
  <sheetFormatPr defaultRowHeight="15" x14ac:dyDescent="0.25"/>
  <cols>
    <col min="1" max="1" width="5.140625" style="31" customWidth="1"/>
    <col min="2" max="2" width="9.7109375" style="31" customWidth="1"/>
    <col min="3" max="3" width="37.5703125" style="31" customWidth="1"/>
    <col min="4" max="4" width="45.7109375" style="31" customWidth="1"/>
    <col min="5" max="5" width="19" style="33" customWidth="1"/>
    <col min="6" max="6" width="9.140625" style="31"/>
    <col min="7" max="7" width="10.140625" style="31" bestFit="1" customWidth="1"/>
    <col min="8" max="8" width="9.140625" style="31"/>
    <col min="9" max="9" width="24.28515625" style="31" customWidth="1"/>
    <col min="10" max="10" width="9.7109375" style="31" bestFit="1" customWidth="1"/>
    <col min="11" max="16384" width="9.140625" style="31"/>
  </cols>
  <sheetData>
    <row r="1" spans="1:5" x14ac:dyDescent="0.25">
      <c r="B1" s="32" t="s">
        <v>0</v>
      </c>
      <c r="C1" s="32"/>
      <c r="D1" s="32"/>
    </row>
    <row r="3" spans="1:5" ht="18.75" x14ac:dyDescent="0.25">
      <c r="B3" s="34"/>
      <c r="C3" s="34"/>
      <c r="D3" s="35" t="s">
        <v>1</v>
      </c>
    </row>
    <row r="4" spans="1:5" ht="15.75" x14ac:dyDescent="0.25">
      <c r="B4" s="36" t="s">
        <v>32</v>
      </c>
      <c r="C4" s="36"/>
      <c r="D4" s="37"/>
      <c r="E4" s="38" t="s">
        <v>46</v>
      </c>
    </row>
    <row r="5" spans="1:5" ht="15.75" x14ac:dyDescent="0.25">
      <c r="B5" s="33"/>
      <c r="C5" s="36"/>
      <c r="D5" s="36"/>
      <c r="E5" s="37"/>
    </row>
    <row r="7" spans="1:5" s="32" customFormat="1" x14ac:dyDescent="0.25">
      <c r="A7" s="39" t="s">
        <v>33</v>
      </c>
      <c r="B7" s="39" t="s">
        <v>28</v>
      </c>
      <c r="C7" s="39" t="s">
        <v>29</v>
      </c>
      <c r="D7" s="39" t="s">
        <v>30</v>
      </c>
      <c r="E7" s="40" t="s">
        <v>31</v>
      </c>
    </row>
    <row r="8" spans="1:5" x14ac:dyDescent="0.25">
      <c r="A8" s="41">
        <v>1</v>
      </c>
      <c r="B8" s="42" t="s">
        <v>42</v>
      </c>
      <c r="C8" s="43" t="s">
        <v>43</v>
      </c>
      <c r="D8" s="42" t="s">
        <v>44</v>
      </c>
      <c r="E8" s="44"/>
    </row>
    <row r="9" spans="1:5" x14ac:dyDescent="0.25">
      <c r="A9" s="41">
        <v>2</v>
      </c>
      <c r="B9" s="42"/>
      <c r="C9" s="45"/>
      <c r="D9" s="42" t="s">
        <v>47</v>
      </c>
      <c r="E9" s="44">
        <f>31980+3000</f>
        <v>34980</v>
      </c>
    </row>
    <row r="10" spans="1:5" x14ac:dyDescent="0.25">
      <c r="A10" s="41">
        <v>3</v>
      </c>
      <c r="B10" s="42"/>
      <c r="C10" s="45"/>
      <c r="D10" s="42" t="s">
        <v>48</v>
      </c>
      <c r="E10" s="44">
        <f>86400+98580</f>
        <v>184980</v>
      </c>
    </row>
    <row r="11" spans="1:5" x14ac:dyDescent="0.25">
      <c r="A11" s="41">
        <v>4</v>
      </c>
      <c r="B11" s="42"/>
      <c r="C11" s="45"/>
      <c r="D11" s="42" t="s">
        <v>49</v>
      </c>
      <c r="E11" s="44">
        <v>1980</v>
      </c>
    </row>
    <row r="12" spans="1:5" x14ac:dyDescent="0.25">
      <c r="A12" s="41">
        <v>5</v>
      </c>
      <c r="B12" s="42"/>
      <c r="C12" s="45"/>
      <c r="D12" s="42" t="s">
        <v>50</v>
      </c>
      <c r="E12" s="44">
        <f>2177.38+26808.97+12754.6+34235.35</f>
        <v>75976.3</v>
      </c>
    </row>
    <row r="13" spans="1:5" x14ac:dyDescent="0.25">
      <c r="A13" s="41">
        <v>6</v>
      </c>
      <c r="B13" s="42"/>
      <c r="C13" s="45"/>
      <c r="D13" s="42" t="s">
        <v>51</v>
      </c>
      <c r="E13" s="44">
        <f>4200+319200+2400+2400+7500</f>
        <v>335700</v>
      </c>
    </row>
    <row r="14" spans="1:5" x14ac:dyDescent="0.25">
      <c r="A14" s="41">
        <v>7</v>
      </c>
      <c r="B14" s="42"/>
      <c r="C14" s="45"/>
      <c r="D14" s="42" t="s">
        <v>52</v>
      </c>
      <c r="E14" s="44">
        <v>23160</v>
      </c>
    </row>
    <row r="15" spans="1:5" x14ac:dyDescent="0.25">
      <c r="A15" s="41">
        <v>8</v>
      </c>
      <c r="B15" s="42"/>
      <c r="C15" s="45"/>
      <c r="D15" s="42" t="s">
        <v>53</v>
      </c>
      <c r="E15" s="44">
        <f>6708+3612+12804+10700+39264</f>
        <v>73088</v>
      </c>
    </row>
    <row r="16" spans="1:5" x14ac:dyDescent="0.25">
      <c r="A16" s="41">
        <v>9</v>
      </c>
      <c r="B16" s="42"/>
      <c r="C16" s="45"/>
      <c r="D16" s="42" t="s">
        <v>54</v>
      </c>
      <c r="E16" s="44">
        <f>7380+26064</f>
        <v>33444</v>
      </c>
    </row>
    <row r="17" spans="1:5" x14ac:dyDescent="0.25">
      <c r="A17" s="41">
        <v>10</v>
      </c>
      <c r="B17" s="42"/>
      <c r="C17" s="45"/>
      <c r="D17" s="42" t="s">
        <v>55</v>
      </c>
      <c r="E17" s="44">
        <f>15816+56537.65+9888+29082.24</f>
        <v>111323.89</v>
      </c>
    </row>
    <row r="18" spans="1:5" x14ac:dyDescent="0.25">
      <c r="A18" s="41">
        <v>11</v>
      </c>
      <c r="B18" s="42"/>
      <c r="C18" s="45"/>
      <c r="D18" s="42" t="s">
        <v>56</v>
      </c>
      <c r="E18" s="44">
        <v>11376</v>
      </c>
    </row>
    <row r="19" spans="1:5" x14ac:dyDescent="0.25">
      <c r="A19" s="41">
        <v>12</v>
      </c>
      <c r="B19" s="42"/>
      <c r="C19" s="45"/>
      <c r="D19" s="42" t="s">
        <v>57</v>
      </c>
      <c r="E19" s="44">
        <v>15000</v>
      </c>
    </row>
    <row r="20" spans="1:5" x14ac:dyDescent="0.25">
      <c r="A20" s="41">
        <v>13</v>
      </c>
      <c r="B20" s="42"/>
      <c r="C20" s="45"/>
      <c r="D20" s="42" t="s">
        <v>58</v>
      </c>
      <c r="E20" s="44">
        <v>15600</v>
      </c>
    </row>
    <row r="21" spans="1:5" x14ac:dyDescent="0.25">
      <c r="A21" s="41">
        <v>14</v>
      </c>
      <c r="B21" s="42"/>
      <c r="C21" s="45"/>
      <c r="D21" s="42" t="s">
        <v>59</v>
      </c>
      <c r="E21" s="44">
        <v>17910</v>
      </c>
    </row>
    <row r="22" spans="1:5" x14ac:dyDescent="0.25">
      <c r="A22" s="41">
        <v>15</v>
      </c>
      <c r="B22" s="42"/>
      <c r="C22" s="45"/>
      <c r="D22" s="42" t="s">
        <v>61</v>
      </c>
      <c r="E22" s="44">
        <v>25020</v>
      </c>
    </row>
    <row r="23" spans="1:5" x14ac:dyDescent="0.25">
      <c r="A23" s="41">
        <v>16</v>
      </c>
      <c r="B23" s="42"/>
      <c r="C23" s="45"/>
      <c r="D23" s="42" t="s">
        <v>62</v>
      </c>
      <c r="E23" s="44">
        <v>27355</v>
      </c>
    </row>
    <row r="24" spans="1:5" x14ac:dyDescent="0.25">
      <c r="A24" s="41">
        <v>17</v>
      </c>
      <c r="B24" s="42"/>
      <c r="C24" s="45"/>
      <c r="D24" s="42" t="s">
        <v>63</v>
      </c>
      <c r="E24" s="44">
        <v>49920</v>
      </c>
    </row>
    <row r="25" spans="1:5" x14ac:dyDescent="0.25">
      <c r="A25" s="41">
        <v>18</v>
      </c>
      <c r="B25" s="42"/>
      <c r="C25" s="45"/>
      <c r="D25" s="42" t="s">
        <v>64</v>
      </c>
      <c r="E25" s="44">
        <v>51312</v>
      </c>
    </row>
    <row r="26" spans="1:5" x14ac:dyDescent="0.25">
      <c r="A26" s="41">
        <v>19</v>
      </c>
      <c r="B26" s="42"/>
      <c r="C26" s="45"/>
      <c r="D26" s="42" t="s">
        <v>65</v>
      </c>
      <c r="E26" s="44">
        <v>55014</v>
      </c>
    </row>
    <row r="27" spans="1:5" x14ac:dyDescent="0.25">
      <c r="A27" s="41">
        <v>20</v>
      </c>
      <c r="B27" s="42"/>
      <c r="C27" s="45"/>
      <c r="D27" s="42" t="s">
        <v>66</v>
      </c>
      <c r="E27" s="44">
        <v>152225.92000000001</v>
      </c>
    </row>
    <row r="28" spans="1:5" x14ac:dyDescent="0.25">
      <c r="A28" s="41">
        <v>21</v>
      </c>
      <c r="B28" s="42"/>
      <c r="C28" s="45"/>
      <c r="D28" s="42" t="s">
        <v>67</v>
      </c>
      <c r="E28" s="44">
        <v>62700</v>
      </c>
    </row>
    <row r="29" spans="1:5" x14ac:dyDescent="0.25">
      <c r="A29" s="41">
        <v>22</v>
      </c>
      <c r="B29" s="42"/>
      <c r="C29" s="45"/>
      <c r="D29" s="42" t="s">
        <v>68</v>
      </c>
      <c r="E29" s="44">
        <v>63434.89</v>
      </c>
    </row>
    <row r="30" spans="1:5" x14ac:dyDescent="0.25">
      <c r="A30" s="41">
        <v>23</v>
      </c>
      <c r="B30" s="42"/>
      <c r="C30" s="45"/>
      <c r="D30" s="42" t="s">
        <v>69</v>
      </c>
      <c r="E30" s="44">
        <v>210000</v>
      </c>
    </row>
    <row r="31" spans="1:5" x14ac:dyDescent="0.25">
      <c r="A31" s="41">
        <v>24</v>
      </c>
      <c r="B31" s="42"/>
      <c r="C31" s="45"/>
      <c r="D31" s="42" t="s">
        <v>70</v>
      </c>
      <c r="E31" s="44">
        <v>237600</v>
      </c>
    </row>
    <row r="32" spans="1:5" x14ac:dyDescent="0.25">
      <c r="A32" s="41">
        <v>25</v>
      </c>
      <c r="B32" s="42"/>
      <c r="C32" s="45"/>
      <c r="D32" s="42" t="s">
        <v>71</v>
      </c>
      <c r="E32" s="44">
        <f>20000+200000</f>
        <v>220000</v>
      </c>
    </row>
    <row r="33" spans="1:5" x14ac:dyDescent="0.25">
      <c r="A33" s="41">
        <v>26</v>
      </c>
      <c r="B33" s="42"/>
      <c r="C33" s="45"/>
      <c r="D33" s="42" t="s">
        <v>78</v>
      </c>
      <c r="E33" s="44">
        <v>23400</v>
      </c>
    </row>
    <row r="34" spans="1:5" s="49" customFormat="1" x14ac:dyDescent="0.25">
      <c r="A34" s="41">
        <v>28</v>
      </c>
      <c r="B34" s="46" t="s">
        <v>77</v>
      </c>
      <c r="C34" s="47" t="s">
        <v>76</v>
      </c>
      <c r="D34" s="46" t="s">
        <v>72</v>
      </c>
      <c r="E34" s="48">
        <f>1800+1800+1200+7800+600</f>
        <v>13200</v>
      </c>
    </row>
    <row r="35" spans="1:5" s="49" customFormat="1" x14ac:dyDescent="0.25">
      <c r="A35" s="41">
        <v>29</v>
      </c>
      <c r="B35" s="46"/>
      <c r="C35" s="47"/>
      <c r="D35" s="46" t="s">
        <v>73</v>
      </c>
      <c r="E35" s="48">
        <f>12900.01</f>
        <v>12900.01</v>
      </c>
    </row>
    <row r="36" spans="1:5" s="49" customFormat="1" x14ac:dyDescent="0.25">
      <c r="A36" s="41">
        <v>30</v>
      </c>
      <c r="B36" s="46"/>
      <c r="C36" s="47"/>
      <c r="D36" s="46" t="s">
        <v>48</v>
      </c>
      <c r="E36" s="48">
        <v>1536</v>
      </c>
    </row>
    <row r="37" spans="1:5" s="49" customFormat="1" x14ac:dyDescent="0.25">
      <c r="A37" s="41">
        <v>31</v>
      </c>
      <c r="B37" s="46"/>
      <c r="C37" s="47"/>
      <c r="D37" s="46" t="s">
        <v>68</v>
      </c>
      <c r="E37" s="48">
        <v>50587.91</v>
      </c>
    </row>
    <row r="38" spans="1:5" s="49" customFormat="1" x14ac:dyDescent="0.25">
      <c r="A38" s="41">
        <v>32</v>
      </c>
      <c r="B38" s="46"/>
      <c r="C38" s="47"/>
      <c r="D38" s="46" t="s">
        <v>74</v>
      </c>
      <c r="E38" s="48">
        <v>3243.6</v>
      </c>
    </row>
    <row r="39" spans="1:5" s="49" customFormat="1" x14ac:dyDescent="0.25">
      <c r="A39" s="41">
        <v>33</v>
      </c>
      <c r="B39" s="46"/>
      <c r="C39" s="47"/>
      <c r="D39" s="46" t="s">
        <v>60</v>
      </c>
      <c r="E39" s="48">
        <v>21600</v>
      </c>
    </row>
    <row r="40" spans="1:5" s="49" customFormat="1" x14ac:dyDescent="0.25">
      <c r="A40" s="41">
        <v>34</v>
      </c>
      <c r="B40" s="46"/>
      <c r="C40" s="47"/>
      <c r="D40" s="46" t="s">
        <v>75</v>
      </c>
      <c r="E40" s="48">
        <f>126869.78+25601.58</f>
        <v>152471.35999999999</v>
      </c>
    </row>
    <row r="41" spans="1:5" x14ac:dyDescent="0.25">
      <c r="A41" s="41">
        <v>35</v>
      </c>
      <c r="B41" s="42"/>
      <c r="C41" s="45"/>
      <c r="D41" s="42"/>
      <c r="E41" s="44">
        <f>SUM(E9:E40)</f>
        <v>2368038.88</v>
      </c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2023-12-14T13:20:02Z</dcterms:modified>
</cp:coreProperties>
</file>